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320" windowHeight="12120"/>
  </bookViews>
  <sheets>
    <sheet name="New Plan Budget Amended" sheetId="2" r:id="rId1"/>
  </sheets>
  <calcPr calcId="145621"/>
</workbook>
</file>

<file path=xl/calcChain.xml><?xml version="1.0" encoding="utf-8"?>
<calcChain xmlns="http://schemas.openxmlformats.org/spreadsheetml/2006/main">
  <c r="I50" i="2" l="1"/>
  <c r="I39" i="2"/>
  <c r="I33" i="2"/>
  <c r="E30" i="2"/>
  <c r="I25" i="2"/>
  <c r="I20" i="2"/>
  <c r="I16" i="2"/>
  <c r="I48" i="2" s="1"/>
  <c r="I8" i="2"/>
  <c r="I10" i="2" s="1"/>
  <c r="G8" i="2"/>
  <c r="G10" i="2" s="1"/>
  <c r="E8" i="2"/>
  <c r="E10" i="2" s="1"/>
</calcChain>
</file>

<file path=xl/sharedStrings.xml><?xml version="1.0" encoding="utf-8"?>
<sst xmlns="http://schemas.openxmlformats.org/spreadsheetml/2006/main" count="45" uniqueCount="39">
  <si>
    <t>DUVAL COUNTY TOURIST DEVELOPMENT COUNCIL</t>
  </si>
  <si>
    <t>Proposed Amended 2016/17 Budget</t>
  </si>
  <si>
    <t xml:space="preserve"> </t>
  </si>
  <si>
    <t>2015/16</t>
  </si>
  <si>
    <t>2016/17</t>
  </si>
  <si>
    <t>APPROVED BUDGET</t>
  </si>
  <si>
    <t>BUDGET (as of 2-18-16)</t>
  </si>
  <si>
    <t>AMENDED BUDGET</t>
  </si>
  <si>
    <t>REVENUE</t>
  </si>
  <si>
    <t>Tourist Development Taxes</t>
  </si>
  <si>
    <t>Interest Earnings</t>
  </si>
  <si>
    <t>Subtotal Revenue</t>
  </si>
  <si>
    <t>Transfer from TDC Fund Balance</t>
  </si>
  <si>
    <t>Total Estimated Revenue</t>
  </si>
  <si>
    <t>EXPENDITURES</t>
  </si>
  <si>
    <t>Plan Components</t>
  </si>
  <si>
    <t>(1) Tourist Bureau</t>
  </si>
  <si>
    <t>Visit Jacksonville Contract</t>
  </si>
  <si>
    <t>*</t>
  </si>
  <si>
    <t>Total Tourist Bureau</t>
  </si>
  <si>
    <t>Total Marketing</t>
  </si>
  <si>
    <t>Convention Grants</t>
  </si>
  <si>
    <t>Total Convention Sales</t>
  </si>
  <si>
    <t>Other Grants</t>
  </si>
  <si>
    <t>Navy/Notre Dame Football Game</t>
  </si>
  <si>
    <t>Gator Bowl Game</t>
  </si>
  <si>
    <t>Total Special Event Grants</t>
  </si>
  <si>
    <t>Total Plan Components</t>
  </si>
  <si>
    <t>Administration</t>
  </si>
  <si>
    <t>Cash Carryover</t>
  </si>
  <si>
    <t>Remaining appropriation to be spent in accordance with the Tourist Development Plan</t>
  </si>
  <si>
    <t>Total Expenditures</t>
  </si>
  <si>
    <t>Total Visit Jacksonville Contract Amount</t>
  </si>
  <si>
    <t>(2) Marketing</t>
  </si>
  <si>
    <t>(3) Convention Sales</t>
  </si>
  <si>
    <t>(4) Development and Planning</t>
  </si>
  <si>
    <t>(5) Special Event Grants</t>
  </si>
  <si>
    <t>(6) Development Account</t>
  </si>
  <si>
    <t>(7) Contingency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</si>
</sst>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0-&quot;??_);_(@_)"/>
    <numFmt numFmtId="166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u/>
      <sz val="9"/>
      <name val="Arrus Blk BT"/>
      <family val="1"/>
    </font>
    <font>
      <b/>
      <u/>
      <sz val="9"/>
      <name val="Arial"/>
      <family val="2"/>
    </font>
    <font>
      <sz val="9"/>
      <name val="Arial"/>
      <family val="2"/>
    </font>
    <font>
      <b/>
      <u/>
      <sz val="11"/>
      <name val="Arrus Blk BT"/>
      <family val="1"/>
    </font>
    <font>
      <b/>
      <u/>
      <sz val="10"/>
      <name val="Arial"/>
      <family val="2"/>
    </font>
    <font>
      <u val="singleAccounting"/>
      <sz val="8.5"/>
      <name val="Arial"/>
      <family val="2"/>
    </font>
    <font>
      <b/>
      <sz val="11"/>
      <name val="Arrus Blk BT"/>
      <family val="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49" fontId="2" fillId="0" borderId="0" xfId="1" applyNumberFormat="1" applyFont="1" applyBorder="1" applyAlignmen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49" fontId="5" fillId="0" borderId="1" xfId="3" applyNumberFormat="1" applyFont="1" applyBorder="1" applyAlignment="1"/>
    <xf numFmtId="49" fontId="6" fillId="0" borderId="1" xfId="1" applyNumberFormat="1" applyFont="1" applyBorder="1" applyAlignment="1"/>
    <xf numFmtId="164" fontId="6" fillId="0" borderId="1" xfId="1" applyNumberFormat="1" applyFont="1" applyBorder="1" applyAlignment="1"/>
    <xf numFmtId="0" fontId="0" fillId="0" borderId="1" xfId="0" applyBorder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/>
    <xf numFmtId="164" fontId="7" fillId="0" borderId="0" xfId="1" quotePrefix="1" applyNumberFormat="1" applyFont="1" applyAlignment="1">
      <alignment horizontal="center"/>
    </xf>
    <xf numFmtId="164" fontId="7" fillId="0" borderId="0" xfId="4" quotePrefix="1" applyNumberFormat="1" applyFont="1" applyAlignment="1">
      <alignment horizontal="center"/>
    </xf>
    <xf numFmtId="49" fontId="8" fillId="0" borderId="0" xfId="1" applyNumberFormat="1" applyFont="1" applyBorder="1"/>
    <xf numFmtId="49" fontId="9" fillId="0" borderId="0" xfId="1" applyNumberFormat="1" applyFont="1" applyBorder="1"/>
    <xf numFmtId="0" fontId="10" fillId="0" borderId="0" xfId="0" applyFont="1"/>
    <xf numFmtId="164" fontId="7" fillId="0" borderId="1" xfId="1" applyNumberFormat="1" applyFont="1" applyBorder="1" applyAlignment="1">
      <alignment horizontal="center"/>
    </xf>
    <xf numFmtId="164" fontId="7" fillId="0" borderId="1" xfId="4" applyNumberFormat="1" applyFont="1" applyBorder="1" applyAlignment="1">
      <alignment horizontal="center"/>
    </xf>
    <xf numFmtId="49" fontId="11" fillId="0" borderId="0" xfId="1" applyNumberFormat="1" applyFont="1" applyBorder="1"/>
    <xf numFmtId="49" fontId="12" fillId="0" borderId="0" xfId="1" applyNumberFormat="1" applyFont="1" applyBorder="1"/>
    <xf numFmtId="164" fontId="13" fillId="0" borderId="0" xfId="1" applyNumberFormat="1" applyFont="1" applyAlignment="1">
      <alignment horizontal="center"/>
    </xf>
    <xf numFmtId="49" fontId="4" fillId="0" borderId="0" xfId="0" applyNumberFormat="1" applyFont="1"/>
    <xf numFmtId="49" fontId="4" fillId="0" borderId="0" xfId="1" applyNumberFormat="1" applyFont="1" applyAlignment="1"/>
    <xf numFmtId="165" fontId="4" fillId="0" borderId="0" xfId="1" applyNumberFormat="1" applyFont="1"/>
    <xf numFmtId="166" fontId="4" fillId="0" borderId="0" xfId="2" applyNumberFormat="1" applyFont="1"/>
    <xf numFmtId="165" fontId="4" fillId="0" borderId="1" xfId="1" applyNumberFormat="1" applyFont="1" applyBorder="1"/>
    <xf numFmtId="165" fontId="4" fillId="0" borderId="1" xfId="4" applyNumberFormat="1" applyFont="1" applyBorder="1"/>
    <xf numFmtId="165" fontId="4" fillId="0" borderId="0" xfId="4" applyNumberFormat="1" applyFont="1"/>
    <xf numFmtId="165" fontId="4" fillId="0" borderId="1" xfId="1" applyNumberFormat="1" applyFont="1" applyFill="1" applyBorder="1"/>
    <xf numFmtId="165" fontId="4" fillId="0" borderId="1" xfId="4" applyNumberFormat="1" applyFont="1" applyFill="1" applyBorder="1"/>
    <xf numFmtId="165" fontId="4" fillId="0" borderId="2" xfId="1" applyNumberFormat="1" applyFont="1" applyBorder="1"/>
    <xf numFmtId="166" fontId="4" fillId="0" borderId="2" xfId="2" applyNumberFormat="1" applyFont="1" applyBorder="1"/>
    <xf numFmtId="49" fontId="4" fillId="0" borderId="0" xfId="1" applyNumberFormat="1" applyFont="1"/>
    <xf numFmtId="49" fontId="14" fillId="0" borderId="0" xfId="1" applyNumberFormat="1" applyFont="1" applyBorder="1"/>
    <xf numFmtId="49" fontId="4" fillId="0" borderId="0" xfId="1" applyNumberFormat="1" applyFont="1" applyBorder="1"/>
    <xf numFmtId="164" fontId="15" fillId="0" borderId="0" xfId="1" applyNumberFormat="1" applyFont="1"/>
    <xf numFmtId="166" fontId="15" fillId="0" borderId="1" xfId="2" applyNumberFormat="1" applyFont="1" applyBorder="1"/>
    <xf numFmtId="0" fontId="16" fillId="0" borderId="0" xfId="0" applyFont="1"/>
    <xf numFmtId="164" fontId="15" fillId="0" borderId="1" xfId="1" applyNumberFormat="1" applyFont="1" applyBorder="1"/>
    <xf numFmtId="164" fontId="15" fillId="0" borderId="0" xfId="1" applyNumberFormat="1" applyFont="1" applyBorder="1"/>
    <xf numFmtId="165" fontId="4" fillId="0" borderId="0" xfId="1" applyNumberFormat="1" applyFont="1" applyFill="1"/>
    <xf numFmtId="164" fontId="4" fillId="0" borderId="0" xfId="1" applyNumberFormat="1" applyFont="1" applyFill="1"/>
    <xf numFmtId="164" fontId="4" fillId="0" borderId="1" xfId="1" applyNumberFormat="1" applyFont="1" applyFill="1" applyBorder="1"/>
    <xf numFmtId="49" fontId="3" fillId="0" borderId="0" xfId="1" applyNumberFormat="1" applyFont="1" applyBorder="1"/>
    <xf numFmtId="166" fontId="15" fillId="0" borderId="0" xfId="2" applyNumberFormat="1" applyFont="1"/>
    <xf numFmtId="165" fontId="4" fillId="0" borderId="0" xfId="1" applyNumberFormat="1" applyFont="1" applyBorder="1"/>
    <xf numFmtId="164" fontId="0" fillId="0" borderId="0" xfId="0" applyNumberFormat="1"/>
    <xf numFmtId="49" fontId="4" fillId="0" borderId="0" xfId="1" applyNumberFormat="1" applyFont="1" applyBorder="1" applyAlignment="1">
      <alignment wrapText="1"/>
    </xf>
    <xf numFmtId="164" fontId="15" fillId="0" borderId="0" xfId="1" applyNumberFormat="1" applyFont="1" applyBorder="1" applyAlignment="1"/>
    <xf numFmtId="164" fontId="15" fillId="0" borderId="3" xfId="1" applyNumberFormat="1" applyFont="1" applyBorder="1" applyAlignment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6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115" zoomScaleNormal="115" workbookViewId="0">
      <selection activeCell="L33" sqref="L33"/>
    </sheetView>
  </sheetViews>
  <sheetFormatPr defaultRowHeight="15"/>
  <cols>
    <col min="1" max="1" width="4.140625" style="2" customWidth="1"/>
    <col min="2" max="2" width="3.42578125" style="2" customWidth="1"/>
    <col min="3" max="3" width="1.85546875" style="3" customWidth="1"/>
    <col min="4" max="4" width="41.5703125" style="3" customWidth="1"/>
    <col min="5" max="5" width="18" style="4" hidden="1" customWidth="1"/>
    <col min="6" max="6" width="2" hidden="1" customWidth="1"/>
    <col min="7" max="7" width="18" style="4" hidden="1" customWidth="1"/>
    <col min="8" max="8" width="2" customWidth="1"/>
    <col min="9" max="9" width="18.42578125" customWidth="1"/>
    <col min="10" max="10" width="2" customWidth="1"/>
    <col min="12" max="12" width="11.140625" bestFit="1" customWidth="1"/>
  </cols>
  <sheetData>
    <row r="1" spans="1:10" ht="20.25">
      <c r="A1" s="1" t="s">
        <v>0</v>
      </c>
    </row>
    <row r="2" spans="1:10" ht="18.75">
      <c r="A2" s="5" t="s">
        <v>1</v>
      </c>
      <c r="B2" s="6"/>
      <c r="C2" s="6"/>
      <c r="D2" s="6"/>
      <c r="E2" s="7"/>
      <c r="F2" s="8"/>
      <c r="G2" s="7"/>
      <c r="H2" s="8"/>
      <c r="I2" s="8"/>
      <c r="J2" s="8"/>
    </row>
    <row r="3" spans="1:10">
      <c r="A3" s="9" t="s">
        <v>2</v>
      </c>
      <c r="B3" s="10"/>
      <c r="C3" s="9"/>
      <c r="D3" s="9"/>
      <c r="E3" s="11" t="s">
        <v>3</v>
      </c>
      <c r="G3" s="11" t="s">
        <v>3</v>
      </c>
      <c r="I3" s="12" t="s">
        <v>4</v>
      </c>
    </row>
    <row r="4" spans="1:10">
      <c r="A4" s="13"/>
      <c r="B4" s="14"/>
      <c r="C4" s="15"/>
      <c r="D4" s="15"/>
      <c r="E4" s="16" t="s">
        <v>5</v>
      </c>
      <c r="G4" s="16" t="s">
        <v>6</v>
      </c>
      <c r="I4" s="17" t="s">
        <v>7</v>
      </c>
    </row>
    <row r="5" spans="1:10" ht="16.5">
      <c r="A5" s="18" t="s">
        <v>8</v>
      </c>
      <c r="B5" s="19"/>
      <c r="E5" s="20"/>
      <c r="G5" s="20"/>
    </row>
    <row r="6" spans="1:10">
      <c r="A6" s="21"/>
      <c r="B6" s="22" t="s">
        <v>9</v>
      </c>
      <c r="C6" s="22"/>
      <c r="D6" s="22"/>
      <c r="E6" s="23">
        <v>6300000</v>
      </c>
      <c r="G6" s="23">
        <v>6300000</v>
      </c>
      <c r="I6" s="24">
        <v>7342307</v>
      </c>
    </row>
    <row r="7" spans="1:10">
      <c r="A7" s="21"/>
      <c r="B7" s="22" t="s">
        <v>10</v>
      </c>
      <c r="C7" s="22"/>
      <c r="D7" s="22"/>
      <c r="E7" s="25">
        <v>45509</v>
      </c>
      <c r="G7" s="25">
        <v>45509</v>
      </c>
      <c r="I7" s="26">
        <v>45000</v>
      </c>
    </row>
    <row r="8" spans="1:10">
      <c r="A8" s="22" t="s">
        <v>11</v>
      </c>
      <c r="B8" s="3"/>
      <c r="C8" s="22"/>
      <c r="D8" s="22"/>
      <c r="E8" s="23">
        <f>SUM(E6:E7)</f>
        <v>6345509</v>
      </c>
      <c r="G8" s="23">
        <f>SUM(G6:G7)</f>
        <v>6345509</v>
      </c>
      <c r="I8" s="27">
        <f>SUM(I6:I7)</f>
        <v>7387307</v>
      </c>
    </row>
    <row r="9" spans="1:10">
      <c r="A9" s="21"/>
      <c r="B9" s="22" t="s">
        <v>12</v>
      </c>
      <c r="C9" s="22"/>
      <c r="D9" s="22"/>
      <c r="E9" s="28">
        <v>500000</v>
      </c>
      <c r="G9" s="28">
        <v>500000</v>
      </c>
      <c r="I9" s="29">
        <v>0</v>
      </c>
    </row>
    <row r="10" spans="1:10" ht="15.75" thickBot="1">
      <c r="A10" s="22" t="s">
        <v>13</v>
      </c>
      <c r="B10" s="21"/>
      <c r="C10" s="21"/>
      <c r="D10" s="22"/>
      <c r="E10" s="30">
        <f>SUM(E8:E9)</f>
        <v>6845509</v>
      </c>
      <c r="G10" s="30">
        <f>SUM(G8:G9)</f>
        <v>6845509</v>
      </c>
      <c r="I10" s="31">
        <f>SUM(I8:I9)</f>
        <v>7387307</v>
      </c>
    </row>
    <row r="11" spans="1:10" ht="6" customHeight="1" thickTop="1">
      <c r="A11" s="32"/>
      <c r="B11" s="22"/>
      <c r="C11" s="22"/>
      <c r="D11" s="22"/>
      <c r="E11" s="23"/>
      <c r="G11" s="23"/>
    </row>
    <row r="12" spans="1:10">
      <c r="A12" s="18" t="s">
        <v>14</v>
      </c>
      <c r="B12" s="19"/>
      <c r="E12" s="23"/>
      <c r="G12" s="23"/>
    </row>
    <row r="13" spans="1:10">
      <c r="A13" s="33" t="s">
        <v>15</v>
      </c>
      <c r="B13" s="19"/>
      <c r="E13" s="23"/>
      <c r="G13" s="23"/>
    </row>
    <row r="14" spans="1:10">
      <c r="A14" s="18"/>
      <c r="B14" s="34" t="s">
        <v>16</v>
      </c>
      <c r="E14" s="23"/>
      <c r="G14" s="23"/>
      <c r="I14" s="35"/>
    </row>
    <row r="15" spans="1:10" ht="15.75">
      <c r="A15" s="18"/>
      <c r="B15" s="19"/>
      <c r="C15" s="3" t="s">
        <v>17</v>
      </c>
      <c r="E15" s="23"/>
      <c r="G15" s="23"/>
      <c r="I15" s="36">
        <v>315000</v>
      </c>
      <c r="J15" s="37" t="s">
        <v>18</v>
      </c>
    </row>
    <row r="16" spans="1:10">
      <c r="A16" s="18"/>
      <c r="B16" s="19"/>
      <c r="C16" s="3" t="s">
        <v>19</v>
      </c>
      <c r="E16" s="23"/>
      <c r="G16" s="23"/>
      <c r="I16" s="35">
        <f>I15</f>
        <v>315000</v>
      </c>
    </row>
    <row r="17" spans="1:12" ht="7.5" customHeight="1">
      <c r="A17" s="18"/>
      <c r="B17" s="19"/>
      <c r="E17" s="23"/>
      <c r="G17" s="23"/>
      <c r="I17" s="35"/>
    </row>
    <row r="18" spans="1:12">
      <c r="A18" s="18"/>
      <c r="B18" s="34" t="s">
        <v>33</v>
      </c>
      <c r="E18" s="23"/>
      <c r="G18" s="23"/>
      <c r="I18" s="35"/>
    </row>
    <row r="19" spans="1:12" ht="15.75">
      <c r="A19" s="18"/>
      <c r="B19" s="19"/>
      <c r="C19" s="3" t="s">
        <v>17</v>
      </c>
      <c r="E19" s="23"/>
      <c r="G19" s="23"/>
      <c r="I19" s="38">
        <v>2505743</v>
      </c>
      <c r="J19" s="37" t="s">
        <v>18</v>
      </c>
      <c r="L19" s="46"/>
    </row>
    <row r="20" spans="1:12">
      <c r="A20" s="18"/>
      <c r="B20" s="19"/>
      <c r="C20" s="3" t="s">
        <v>20</v>
      </c>
      <c r="E20" s="23"/>
      <c r="G20" s="23"/>
      <c r="I20" s="35">
        <f>I19</f>
        <v>2505743</v>
      </c>
    </row>
    <row r="21" spans="1:12" ht="7.5" customHeight="1">
      <c r="A21" s="18"/>
      <c r="B21" s="19"/>
      <c r="E21" s="23"/>
      <c r="G21" s="23"/>
      <c r="I21" s="35"/>
    </row>
    <row r="22" spans="1:12">
      <c r="A22" s="18"/>
      <c r="B22" s="34" t="s">
        <v>34</v>
      </c>
      <c r="E22" s="23"/>
      <c r="G22" s="23"/>
      <c r="I22" s="35"/>
    </row>
    <row r="23" spans="1:12" ht="15.75">
      <c r="A23" s="18"/>
      <c r="B23" s="19"/>
      <c r="C23" s="3" t="s">
        <v>17</v>
      </c>
      <c r="E23" s="23"/>
      <c r="G23" s="23"/>
      <c r="I23" s="39">
        <v>2000000</v>
      </c>
      <c r="J23" s="37" t="s">
        <v>18</v>
      </c>
    </row>
    <row r="24" spans="1:12">
      <c r="A24" s="18"/>
      <c r="B24" s="19"/>
      <c r="C24" s="3" t="s">
        <v>21</v>
      </c>
      <c r="E24" s="23"/>
      <c r="G24" s="23"/>
      <c r="I24" s="38">
        <v>200000</v>
      </c>
    </row>
    <row r="25" spans="1:12">
      <c r="A25" s="18"/>
      <c r="B25" s="19"/>
      <c r="C25" s="3" t="s">
        <v>22</v>
      </c>
      <c r="E25" s="23"/>
      <c r="G25" s="23"/>
      <c r="I25" s="35">
        <f>SUM(I23:I24)</f>
        <v>2200000</v>
      </c>
    </row>
    <row r="26" spans="1:12" ht="7.5" customHeight="1">
      <c r="A26" s="18"/>
      <c r="B26" s="19"/>
      <c r="E26" s="23"/>
      <c r="G26" s="23"/>
      <c r="I26" s="35"/>
    </row>
    <row r="27" spans="1:12">
      <c r="A27" s="18"/>
      <c r="B27" s="34" t="s">
        <v>35</v>
      </c>
      <c r="E27" s="23"/>
      <c r="G27" s="23"/>
      <c r="I27" s="35">
        <v>150000</v>
      </c>
    </row>
    <row r="28" spans="1:12" ht="7.5" customHeight="1">
      <c r="A28" s="18"/>
      <c r="B28" s="19"/>
      <c r="E28" s="23"/>
      <c r="G28" s="23"/>
      <c r="I28" s="35"/>
    </row>
    <row r="29" spans="1:12">
      <c r="A29" s="18"/>
      <c r="B29" s="34" t="s">
        <v>36</v>
      </c>
      <c r="E29" s="23"/>
      <c r="G29" s="23"/>
      <c r="I29" s="35"/>
    </row>
    <row r="30" spans="1:12">
      <c r="A30" s="18"/>
      <c r="B30" s="19"/>
      <c r="C30" s="22" t="s">
        <v>23</v>
      </c>
      <c r="E30" s="40">
        <f>296411+456093-1548</f>
        <v>750956</v>
      </c>
      <c r="G30" s="40">
        <v>0</v>
      </c>
      <c r="I30" s="41">
        <v>285000</v>
      </c>
    </row>
    <row r="31" spans="1:12">
      <c r="A31" s="18"/>
      <c r="B31" s="19"/>
      <c r="C31" s="22" t="s">
        <v>24</v>
      </c>
      <c r="E31" s="40"/>
      <c r="G31" s="40"/>
      <c r="I31" s="41">
        <v>125000</v>
      </c>
    </row>
    <row r="32" spans="1:12">
      <c r="A32" s="18"/>
      <c r="B32" s="19"/>
      <c r="C32" s="22" t="s">
        <v>25</v>
      </c>
      <c r="E32" s="40">
        <v>420000</v>
      </c>
      <c r="G32" s="40">
        <v>420000</v>
      </c>
      <c r="I32" s="42">
        <v>440000</v>
      </c>
    </row>
    <row r="33" spans="1:9">
      <c r="A33" s="18"/>
      <c r="B33" s="19"/>
      <c r="C33" s="22" t="s">
        <v>26</v>
      </c>
      <c r="E33" s="40"/>
      <c r="G33" s="40"/>
      <c r="I33" s="41">
        <f>SUM(I30:I32)</f>
        <v>850000</v>
      </c>
    </row>
    <row r="34" spans="1:9" ht="7.5" customHeight="1">
      <c r="A34" s="18"/>
      <c r="B34" s="19"/>
      <c r="E34" s="23"/>
      <c r="G34" s="23"/>
      <c r="I34" s="35"/>
    </row>
    <row r="35" spans="1:9">
      <c r="A35" s="18"/>
      <c r="B35" s="34" t="s">
        <v>37</v>
      </c>
      <c r="E35" s="23"/>
      <c r="G35" s="23"/>
      <c r="I35" s="35">
        <v>500000</v>
      </c>
    </row>
    <row r="36" spans="1:9" ht="7.5" customHeight="1">
      <c r="A36" s="18"/>
      <c r="B36" s="19"/>
      <c r="E36" s="23"/>
      <c r="G36" s="23"/>
      <c r="I36" s="35"/>
    </row>
    <row r="37" spans="1:9">
      <c r="A37" s="18"/>
      <c r="B37" s="34" t="s">
        <v>38</v>
      </c>
      <c r="E37" s="23"/>
      <c r="G37" s="23"/>
      <c r="I37" s="38">
        <v>500000</v>
      </c>
    </row>
    <row r="38" spans="1:9" ht="7.5" customHeight="1">
      <c r="A38" s="18"/>
      <c r="B38" s="19"/>
      <c r="E38" s="23"/>
      <c r="G38" s="23"/>
      <c r="I38" s="35"/>
    </row>
    <row r="39" spans="1:9">
      <c r="A39" s="18"/>
      <c r="B39" s="43" t="s">
        <v>27</v>
      </c>
      <c r="E39" s="23"/>
      <c r="G39" s="23"/>
      <c r="I39" s="44">
        <f>I16+I20+I25+I27+I33+I35+I37</f>
        <v>7020743</v>
      </c>
    </row>
    <row r="40" spans="1:9" ht="7.5" customHeight="1">
      <c r="A40" s="18"/>
      <c r="B40" s="43"/>
      <c r="E40" s="23"/>
      <c r="G40" s="23"/>
      <c r="I40" s="44"/>
    </row>
    <row r="41" spans="1:9">
      <c r="A41" s="18"/>
      <c r="B41" s="34" t="s">
        <v>28</v>
      </c>
      <c r="E41" s="23"/>
      <c r="G41" s="23"/>
      <c r="I41" s="35">
        <v>145100</v>
      </c>
    </row>
    <row r="42" spans="1:9" ht="7.5" customHeight="1">
      <c r="A42" s="18"/>
      <c r="B42" s="34"/>
      <c r="E42" s="23"/>
      <c r="G42" s="23"/>
      <c r="I42" s="35"/>
    </row>
    <row r="43" spans="1:9">
      <c r="A43" s="18"/>
      <c r="B43" s="34" t="s">
        <v>29</v>
      </c>
      <c r="E43" s="23"/>
      <c r="G43" s="23"/>
      <c r="I43" s="39">
        <v>142207</v>
      </c>
    </row>
    <row r="44" spans="1:9" ht="7.5" customHeight="1">
      <c r="A44" s="18"/>
      <c r="B44" s="34"/>
      <c r="E44" s="23"/>
      <c r="G44" s="23"/>
      <c r="I44" s="39"/>
    </row>
    <row r="45" spans="1:9">
      <c r="A45" s="18"/>
      <c r="B45" s="47" t="s">
        <v>30</v>
      </c>
      <c r="C45" s="47"/>
      <c r="D45" s="47"/>
      <c r="E45" s="23"/>
      <c r="G45" s="23"/>
      <c r="I45" s="48">
        <v>79257</v>
      </c>
    </row>
    <row r="46" spans="1:9" ht="15.75" thickBot="1">
      <c r="A46" s="18"/>
      <c r="B46" s="47"/>
      <c r="C46" s="47"/>
      <c r="D46" s="47"/>
      <c r="E46" s="23"/>
      <c r="G46" s="23"/>
      <c r="I46" s="49"/>
    </row>
    <row r="47" spans="1:9" ht="7.5" customHeight="1">
      <c r="A47" s="18"/>
      <c r="B47" s="34"/>
      <c r="E47" s="23"/>
      <c r="G47" s="23"/>
      <c r="I47" s="44"/>
    </row>
    <row r="48" spans="1:9">
      <c r="A48" s="18" t="s">
        <v>31</v>
      </c>
      <c r="B48" s="34"/>
      <c r="E48" s="23"/>
      <c r="G48" s="23"/>
      <c r="I48" s="44">
        <f>SUM(I39:I46)</f>
        <v>7387307</v>
      </c>
    </row>
    <row r="49" spans="1:10">
      <c r="A49" s="18"/>
      <c r="B49" s="19"/>
      <c r="E49" s="23"/>
      <c r="G49" s="23"/>
    </row>
    <row r="50" spans="1:10" ht="15.75">
      <c r="A50" s="22"/>
      <c r="B50" s="22"/>
      <c r="C50" s="22"/>
      <c r="D50" s="22" t="s">
        <v>32</v>
      </c>
      <c r="E50" s="45"/>
      <c r="G50" s="45"/>
      <c r="I50" s="44">
        <f>I15+I19+I23</f>
        <v>4820743</v>
      </c>
      <c r="J50" s="37" t="s">
        <v>18</v>
      </c>
    </row>
  </sheetData>
  <mergeCells count="2">
    <mergeCell ref="B45:D46"/>
    <mergeCell ref="I45:I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Plan Budget Amended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Phillip</dc:creator>
  <cp:lastModifiedBy>Peterson, Phillip</cp:lastModifiedBy>
  <cp:lastPrinted>2016-11-14T14:26:38Z</cp:lastPrinted>
  <dcterms:created xsi:type="dcterms:W3CDTF">2016-11-08T19:14:55Z</dcterms:created>
  <dcterms:modified xsi:type="dcterms:W3CDTF">2016-11-16T21:04:48Z</dcterms:modified>
</cp:coreProperties>
</file>